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751269E-9144-493B-8438-41B280A01A6D}" xr6:coauthVersionLast="47" xr6:coauthVersionMax="47" xr10:uidLastSave="{00000000-0000-0000-0000-000000000000}"/>
  <bookViews>
    <workbookView xWindow="-109" yWindow="-109" windowWidth="26301" windowHeight="14169" activeTab="1" xr2:uid="{00000000-000D-0000-FFFF-FFFF00000000}"/>
  </bookViews>
  <sheets>
    <sheet name="Структура доходов" sheetId="1" r:id="rId1"/>
    <sheet name="Структура расходов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E5" i="3"/>
  <c r="C5" i="3"/>
  <c r="B5" i="3"/>
  <c r="G22" i="3"/>
  <c r="G13" i="1"/>
  <c r="B7" i="1"/>
  <c r="B13" i="1"/>
  <c r="H15" i="3"/>
  <c r="D28" i="3"/>
  <c r="F21" i="3"/>
  <c r="G18" i="3"/>
  <c r="H20" i="3"/>
  <c r="F20" i="3"/>
  <c r="D20" i="3"/>
  <c r="E22" i="3" l="1"/>
  <c r="E17" i="3" s="1"/>
  <c r="H25" i="3"/>
  <c r="H18" i="3"/>
  <c r="F25" i="3"/>
  <c r="F18" i="3"/>
  <c r="D24" i="3"/>
  <c r="D25" i="3"/>
  <c r="C22" i="3"/>
  <c r="B22" i="3"/>
  <c r="D22" i="3" l="1"/>
  <c r="I21" i="1"/>
  <c r="F18" i="1"/>
  <c r="F19" i="1"/>
  <c r="F21" i="1"/>
  <c r="F22" i="1"/>
  <c r="F15" i="1"/>
  <c r="L16" i="1"/>
  <c r="B6" i="3"/>
  <c r="G6" i="3"/>
  <c r="E6" i="3"/>
  <c r="C6" i="3"/>
  <c r="J7" i="1"/>
  <c r="G7" i="1"/>
  <c r="D7" i="1"/>
  <c r="J13" i="1"/>
  <c r="J8" i="1" s="1"/>
  <c r="G8" i="1"/>
  <c r="D13" i="1"/>
  <c r="D8" i="1" s="1"/>
  <c r="J20" i="1"/>
  <c r="G20" i="1"/>
  <c r="D20" i="1"/>
  <c r="B20" i="1"/>
  <c r="B8" i="1" s="1"/>
  <c r="D26" i="3"/>
  <c r="B17" i="3"/>
  <c r="G14" i="3"/>
  <c r="E14" i="3"/>
  <c r="C14" i="3"/>
  <c r="B14" i="3"/>
  <c r="H8" i="3"/>
  <c r="H9" i="3"/>
  <c r="H10" i="3"/>
  <c r="H11" i="3"/>
  <c r="H12" i="3"/>
  <c r="H28" i="3"/>
  <c r="F8" i="3"/>
  <c r="F9" i="3"/>
  <c r="F10" i="3"/>
  <c r="F11" i="3"/>
  <c r="F12" i="3"/>
  <c r="F15" i="3"/>
  <c r="F28" i="3"/>
  <c r="G5" i="1" l="1"/>
  <c r="H24" i="1" s="1"/>
  <c r="D5" i="1"/>
  <c r="B5" i="1"/>
  <c r="C24" i="1" s="1"/>
  <c r="G17" i="3"/>
  <c r="H22" i="3"/>
  <c r="F6" i="3"/>
  <c r="J5" i="1"/>
  <c r="K24" i="1" s="1"/>
  <c r="H6" i="3"/>
  <c r="F26" i="3"/>
  <c r="H26" i="3"/>
  <c r="F22" i="3"/>
  <c r="C17" i="3"/>
  <c r="H14" i="3"/>
  <c r="F14" i="3"/>
  <c r="D6" i="3"/>
  <c r="D8" i="3"/>
  <c r="D9" i="3"/>
  <c r="D10" i="3"/>
  <c r="D11" i="3"/>
  <c r="D12" i="3"/>
  <c r="D14" i="3"/>
  <c r="D15" i="3"/>
  <c r="D18" i="3"/>
  <c r="E24" i="1" l="1"/>
  <c r="D28" i="1"/>
  <c r="F17" i="3"/>
  <c r="H17" i="3"/>
  <c r="H5" i="3"/>
  <c r="D17" i="3"/>
  <c r="L9" i="1"/>
  <c r="L10" i="1"/>
  <c r="L11" i="1"/>
  <c r="L14" i="1"/>
  <c r="L15" i="1"/>
  <c r="L18" i="1"/>
  <c r="L21" i="1"/>
  <c r="L22" i="1"/>
  <c r="L25" i="1"/>
  <c r="L26" i="1"/>
  <c r="L7" i="1"/>
  <c r="I9" i="1"/>
  <c r="I10" i="1"/>
  <c r="I11" i="1"/>
  <c r="I14" i="1"/>
  <c r="I15" i="1"/>
  <c r="I16" i="1"/>
  <c r="I18" i="1"/>
  <c r="I22" i="1"/>
  <c r="I25" i="1"/>
  <c r="I26" i="1"/>
  <c r="I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9" i="1"/>
  <c r="F9" i="1"/>
  <c r="F10" i="1"/>
  <c r="F11" i="1"/>
  <c r="F12" i="1"/>
  <c r="F14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9" i="1"/>
  <c r="D5" i="3" l="1"/>
  <c r="F5" i="3"/>
  <c r="F25" i="1"/>
  <c r="F26" i="1"/>
  <c r="F7" i="1"/>
  <c r="F5" i="1"/>
  <c r="E8" i="1"/>
  <c r="E7" i="1"/>
  <c r="C8" i="1"/>
  <c r="C7" i="1"/>
  <c r="B28" i="1" l="1"/>
  <c r="C28" i="1" s="1"/>
  <c r="J28" i="1" l="1"/>
  <c r="G28" i="1"/>
  <c r="H8" i="1"/>
  <c r="C26" i="1"/>
  <c r="C5" i="1"/>
  <c r="C25" i="1"/>
  <c r="F28" i="1"/>
  <c r="E25" i="1"/>
  <c r="E26" i="1"/>
  <c r="E5" i="1"/>
  <c r="K5" i="1" l="1"/>
  <c r="K28" i="1"/>
  <c r="K11" i="1"/>
  <c r="K15" i="1"/>
  <c r="K19" i="1"/>
  <c r="K23" i="1"/>
  <c r="K10" i="1"/>
  <c r="K14" i="1"/>
  <c r="K18" i="1"/>
  <c r="K22" i="1"/>
  <c r="K9" i="1"/>
  <c r="K13" i="1"/>
  <c r="K17" i="1"/>
  <c r="K21" i="1"/>
  <c r="K26" i="1"/>
  <c r="K12" i="1"/>
  <c r="K16" i="1"/>
  <c r="K20" i="1"/>
  <c r="K25" i="1"/>
  <c r="K7" i="1"/>
  <c r="K8" i="1"/>
  <c r="I28" i="1"/>
  <c r="H26" i="1"/>
  <c r="L5" i="1"/>
  <c r="H10" i="1"/>
  <c r="H14" i="1"/>
  <c r="H18" i="1"/>
  <c r="H22" i="1"/>
  <c r="I5" i="1"/>
  <c r="H17" i="1"/>
  <c r="H21" i="1"/>
  <c r="H12" i="1"/>
  <c r="H16" i="1"/>
  <c r="H20" i="1"/>
  <c r="H11" i="1"/>
  <c r="H15" i="1"/>
  <c r="H19" i="1"/>
  <c r="H23" i="1"/>
  <c r="H13" i="1"/>
  <c r="H9" i="1"/>
  <c r="H7" i="1"/>
  <c r="H5" i="1"/>
</calcChain>
</file>

<file path=xl/sharedStrings.xml><?xml version="1.0" encoding="utf-8"?>
<sst xmlns="http://schemas.openxmlformats.org/spreadsheetml/2006/main" count="108" uniqueCount="67">
  <si>
    <t>Налоги</t>
  </si>
  <si>
    <t>в том числе</t>
  </si>
  <si>
    <t>Налоговые доходы</t>
  </si>
  <si>
    <t>Неналоговые доходы</t>
  </si>
  <si>
    <t>Налог на доходы физических лиц</t>
  </si>
  <si>
    <t>Налог на имущество физических лиц</t>
  </si>
  <si>
    <t>Земельный налог</t>
  </si>
  <si>
    <t>Госпошлина</t>
  </si>
  <si>
    <t>Доходы от использования имущества</t>
  </si>
  <si>
    <t>Аренда имущества, находящегося в оперативном управлении</t>
  </si>
  <si>
    <t>Аренда имущества, составляющая казну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</si>
  <si>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</si>
  <si>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</si>
  <si>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 после разграничения</t>
  </si>
  <si>
    <t>удельный вес</t>
  </si>
  <si>
    <t>Налоговые и неналоговые доходы</t>
  </si>
  <si>
    <t>Безвозмездные поступления</t>
  </si>
  <si>
    <t>Итого доходов</t>
  </si>
  <si>
    <t>Наименование</t>
  </si>
  <si>
    <t>Общегосударственные вопросы</t>
  </si>
  <si>
    <t>в том числе: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</si>
  <si>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</si>
  <si>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</si>
  <si>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</si>
  <si>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</si>
  <si>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</t>
  </si>
  <si>
    <t>Национальная экономика</t>
  </si>
  <si>
    <t>Дорожное хозяйство</t>
  </si>
  <si>
    <t>Другие вопросы в области национальной экономики</t>
  </si>
  <si>
    <t>Коммунальное хозяйство</t>
  </si>
  <si>
    <t>Благоустройство</t>
  </si>
  <si>
    <t>уличное освещение</t>
  </si>
  <si>
    <t>Функционирование органов местного самоуправления</t>
  </si>
  <si>
    <t>Всего расходов</t>
  </si>
  <si>
    <t>Арендная плата за землю до разграничения</t>
  </si>
  <si>
    <t>Арендная плата за землю после разграничения</t>
  </si>
  <si>
    <t>Плата по соглашениям об установлении сервитута</t>
  </si>
  <si>
    <t>Прочие доходы от использования имущества</t>
  </si>
  <si>
    <t>Доходы от продажи земельных участков до разграничения</t>
  </si>
  <si>
    <t>Перечисления из бюджетов поселений по решениям о взыскании средств</t>
  </si>
  <si>
    <t>2021 год</t>
  </si>
  <si>
    <t>2022 год</t>
  </si>
  <si>
    <t>Рост 2022 к 2021 году</t>
  </si>
  <si>
    <t>Жилищное хозяйство</t>
  </si>
  <si>
    <t>% роста 2022 к 2021 году</t>
  </si>
  <si>
    <t>утверждено, тыс.руб.</t>
  </si>
  <si>
    <t>проект, тыс.руб.</t>
  </si>
  <si>
    <t>2023 год</t>
  </si>
  <si>
    <t>Рост 2023 к 2022 году</t>
  </si>
  <si>
    <t>Проект бюджета на 2022 год, тыс.руб.</t>
  </si>
  <si>
    <t>Проект бюджета на 2023 год, тыс.руб.</t>
  </si>
  <si>
    <t>% роста 2023 к 2022 году</t>
  </si>
  <si>
    <t>компенсация выпадающих доходов за услуги водоснабжения</t>
  </si>
  <si>
    <t>прочие мероприятия в области коммунального хозяйства</t>
  </si>
  <si>
    <t>выполнение других обязательств органов местного самоуправления</t>
  </si>
  <si>
    <t>уплата взносов на капитальный ремонт общего имущества в многоквартирных домах собственником жилого помещения</t>
  </si>
  <si>
    <t>-</t>
  </si>
  <si>
    <t>Инициативные платежи</t>
  </si>
  <si>
    <t>Жилищно-коммунальное хозяйство</t>
  </si>
  <si>
    <t>Первоначальный бюджет 2021 года, тыс.руб.</t>
  </si>
  <si>
    <t>Проект бюджета на 2024 год, тыс.руб.</t>
  </si>
  <si>
    <t>% роста 2024 к 2023 году</t>
  </si>
  <si>
    <t>2024 год</t>
  </si>
  <si>
    <t>Рост 2024 к 2023 году</t>
  </si>
  <si>
    <t>Пожертвования</t>
  </si>
  <si>
    <t>Структура и динамика доходов бюджета Черноозерского сельского поселения на 2022-2024 гг.</t>
  </si>
  <si>
    <t>Структура и динамика расходов Черноозерского сельского поселения по разделам бюджетной классификации
на 2022 год и на плановый период 2023-2024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</si>
</sst>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165" fontId="5" fillId="3" borderId="9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165" fontId="4" fillId="3" borderId="5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top" wrapText="1"/>
    </xf>
    <xf numFmtId="0" fontId="0" fillId="0" borderId="8" xfId="0" applyBorder="1" applyAlignment="1"/>
    <xf numFmtId="0" fontId="1" fillId="0" borderId="3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zoomScale="90" zoomScaleNormal="90" workbookViewId="0">
      <selection activeCell="J27" sqref="J27"/>
    </sheetView>
  </sheetViews>
  <sheetFormatPr defaultRowHeight="14.3" x14ac:dyDescent="0.25"/>
  <cols>
    <col min="1" max="1" width="35.875" customWidth="1"/>
    <col min="2" max="2" width="12" style="5" bestFit="1" customWidth="1"/>
    <col min="3" max="3" width="9.625" style="5" bestFit="1" customWidth="1"/>
    <col min="4" max="4" width="10.375" style="5" customWidth="1"/>
    <col min="5" max="5" width="9.625" style="5" bestFit="1" customWidth="1"/>
    <col min="6" max="6" width="11" style="5" customWidth="1"/>
    <col min="7" max="7" width="10.875" customWidth="1"/>
    <col min="8" max="8" width="10.25" customWidth="1"/>
    <col min="9" max="9" width="11.125" customWidth="1"/>
    <col min="10" max="10" width="10.25" customWidth="1"/>
    <col min="11" max="11" width="11.125" customWidth="1"/>
    <col min="12" max="12" width="10.75" customWidth="1"/>
  </cols>
  <sheetData>
    <row r="1" spans="1:12" ht="15.65" x14ac:dyDescent="0.25">
      <c r="A1" s="47"/>
      <c r="B1" s="47"/>
      <c r="C1" s="47"/>
      <c r="D1" s="47"/>
      <c r="E1" s="47"/>
      <c r="F1" s="47"/>
    </row>
    <row r="2" spans="1:12" ht="22.6" customHeight="1" thickBot="1" x14ac:dyDescent="0.3">
      <c r="A2" s="48" t="s">
        <v>65</v>
      </c>
      <c r="B2" s="48"/>
      <c r="C2" s="48"/>
      <c r="D2" s="48"/>
      <c r="E2" s="48"/>
      <c r="F2" s="48"/>
      <c r="G2" s="49"/>
      <c r="H2" s="49"/>
      <c r="I2" s="49"/>
      <c r="J2" s="49"/>
      <c r="K2" s="49"/>
      <c r="L2" s="49"/>
    </row>
    <row r="3" spans="1:12" ht="22.6" customHeight="1" thickBot="1" x14ac:dyDescent="0.3">
      <c r="A3" s="43" t="s">
        <v>0</v>
      </c>
      <c r="B3" s="45" t="s">
        <v>40</v>
      </c>
      <c r="C3" s="46"/>
      <c r="D3" s="45" t="s">
        <v>41</v>
      </c>
      <c r="E3" s="46"/>
      <c r="F3" s="43" t="s">
        <v>42</v>
      </c>
      <c r="G3" s="45" t="s">
        <v>47</v>
      </c>
      <c r="H3" s="46"/>
      <c r="I3" s="43" t="s">
        <v>48</v>
      </c>
      <c r="J3" s="45" t="s">
        <v>62</v>
      </c>
      <c r="K3" s="46"/>
      <c r="L3" s="43" t="s">
        <v>63</v>
      </c>
    </row>
    <row r="4" spans="1:12" ht="34.5" customHeight="1" thickBot="1" x14ac:dyDescent="0.3">
      <c r="A4" s="50"/>
      <c r="B4" s="17" t="s">
        <v>45</v>
      </c>
      <c r="C4" s="1" t="s">
        <v>14</v>
      </c>
      <c r="D4" s="17" t="s">
        <v>46</v>
      </c>
      <c r="E4" s="1" t="s">
        <v>14</v>
      </c>
      <c r="F4" s="44"/>
      <c r="G4" s="17" t="s">
        <v>46</v>
      </c>
      <c r="H4" s="1" t="s">
        <v>14</v>
      </c>
      <c r="I4" s="44"/>
      <c r="J4" s="17" t="s">
        <v>46</v>
      </c>
      <c r="K4" s="1" t="s">
        <v>14</v>
      </c>
      <c r="L4" s="44"/>
    </row>
    <row r="5" spans="1:12" ht="15.8" customHeight="1" x14ac:dyDescent="0.25">
      <c r="A5" s="6" t="s">
        <v>15</v>
      </c>
      <c r="B5" s="37">
        <f>B7+B8</f>
        <v>45.2</v>
      </c>
      <c r="C5" s="39">
        <f>B5/B28</f>
        <v>2.8265899568507283E-2</v>
      </c>
      <c r="D5" s="37">
        <f>D7+D8</f>
        <v>59</v>
      </c>
      <c r="E5" s="39">
        <f>D5/D28</f>
        <v>3.6665001205594953E-2</v>
      </c>
      <c r="F5" s="39">
        <f>D5/B5</f>
        <v>1.3053097345132743</v>
      </c>
      <c r="G5" s="37">
        <f>G7+G8</f>
        <v>62</v>
      </c>
      <c r="H5" s="39">
        <f>G5/G28</f>
        <v>3.8379113838641822E-2</v>
      </c>
      <c r="I5" s="39">
        <f>G5/D5</f>
        <v>1.0508474576271187</v>
      </c>
      <c r="J5" s="37">
        <f>J7+J8</f>
        <v>66</v>
      </c>
      <c r="K5" s="39">
        <f>J5/J28</f>
        <v>4.0478455342144143E-2</v>
      </c>
      <c r="L5" s="41">
        <f>J5/G5</f>
        <v>1.064516129032258</v>
      </c>
    </row>
    <row r="6" spans="1:12" ht="14.95" thickBot="1" x14ac:dyDescent="0.3">
      <c r="A6" s="7" t="s">
        <v>1</v>
      </c>
      <c r="B6" s="38"/>
      <c r="C6" s="40"/>
      <c r="D6" s="38"/>
      <c r="E6" s="40"/>
      <c r="F6" s="40"/>
      <c r="G6" s="38"/>
      <c r="H6" s="40"/>
      <c r="I6" s="40"/>
      <c r="J6" s="38"/>
      <c r="K6" s="40"/>
      <c r="L6" s="42"/>
    </row>
    <row r="7" spans="1:12" ht="0.7" customHeight="1" thickBot="1" x14ac:dyDescent="0.3">
      <c r="A7" s="8" t="s">
        <v>2</v>
      </c>
      <c r="B7" s="21">
        <f>B9+B10+B11+B12</f>
        <v>45.2</v>
      </c>
      <c r="C7" s="23">
        <f>B7/B5</f>
        <v>1</v>
      </c>
      <c r="D7" s="21">
        <f>D9+D10+D11+D12</f>
        <v>59</v>
      </c>
      <c r="E7" s="23">
        <f>D7/D5</f>
        <v>1</v>
      </c>
      <c r="F7" s="23">
        <f>D7/B7</f>
        <v>1.3053097345132743</v>
      </c>
      <c r="G7" s="21">
        <f>G9+G10+G11+G12</f>
        <v>62</v>
      </c>
      <c r="H7" s="23">
        <f>G7/G5</f>
        <v>1</v>
      </c>
      <c r="I7" s="23">
        <f>G7/D7</f>
        <v>1.0508474576271187</v>
      </c>
      <c r="J7" s="21">
        <f>J9+J10+J11+J12</f>
        <v>66</v>
      </c>
      <c r="K7" s="23">
        <f>J7/J5</f>
        <v>1</v>
      </c>
      <c r="L7" s="3">
        <f>J7/G7</f>
        <v>1.064516129032258</v>
      </c>
    </row>
    <row r="8" spans="1:12" ht="14.95" hidden="1" thickBot="1" x14ac:dyDescent="0.3">
      <c r="A8" s="8" t="s">
        <v>3</v>
      </c>
      <c r="B8" s="21">
        <f>B13+B20+B24</f>
        <v>0</v>
      </c>
      <c r="C8" s="23">
        <f>B8/B5</f>
        <v>0</v>
      </c>
      <c r="D8" s="21">
        <f>D13+D20+D24</f>
        <v>0</v>
      </c>
      <c r="E8" s="23">
        <f>D8/D5</f>
        <v>0</v>
      </c>
      <c r="F8" s="23" t="s">
        <v>56</v>
      </c>
      <c r="G8" s="21">
        <f>G13+G20+G24</f>
        <v>0</v>
      </c>
      <c r="H8" s="23">
        <f>G8/G5</f>
        <v>0</v>
      </c>
      <c r="I8" s="23" t="s">
        <v>56</v>
      </c>
      <c r="J8" s="21">
        <f>J13+J20+J24</f>
        <v>0</v>
      </c>
      <c r="K8" s="23">
        <f>J8/J5</f>
        <v>0</v>
      </c>
      <c r="L8" s="3" t="s">
        <v>56</v>
      </c>
    </row>
    <row r="9" spans="1:12" ht="14.95" thickBot="1" x14ac:dyDescent="0.3">
      <c r="A9" s="9" t="s">
        <v>4</v>
      </c>
      <c r="B9" s="19">
        <v>26.5</v>
      </c>
      <c r="C9" s="24">
        <f>B9/$B$5</f>
        <v>0.58628318584070793</v>
      </c>
      <c r="D9" s="19">
        <v>41</v>
      </c>
      <c r="E9" s="24">
        <f>D9/$D$5</f>
        <v>0.69491525423728817</v>
      </c>
      <c r="F9" s="24">
        <f>D9/B9</f>
        <v>1.5471698113207548</v>
      </c>
      <c r="G9" s="19">
        <v>42</v>
      </c>
      <c r="H9" s="24">
        <f>G9/$G$5</f>
        <v>0.67741935483870963</v>
      </c>
      <c r="I9" s="24">
        <f t="shared" ref="I8:I28" si="0">G9/D9</f>
        <v>1.024390243902439</v>
      </c>
      <c r="J9" s="19">
        <v>45</v>
      </c>
      <c r="K9" s="24">
        <f>J9/$J$5</f>
        <v>0.68181818181818177</v>
      </c>
      <c r="L9" s="4">
        <f t="shared" ref="L8:L26" si="1">J9/G9</f>
        <v>1.0714285714285714</v>
      </c>
    </row>
    <row r="10" spans="1:12" ht="14.95" thickBot="1" x14ac:dyDescent="0.3">
      <c r="A10" s="9" t="s">
        <v>5</v>
      </c>
      <c r="B10" s="19">
        <v>1</v>
      </c>
      <c r="C10" s="24">
        <f t="shared" ref="C10:C24" si="2">B10/$B$5</f>
        <v>2.2123893805309734E-2</v>
      </c>
      <c r="D10" s="19">
        <v>1</v>
      </c>
      <c r="E10" s="24">
        <f t="shared" ref="E10:E24" si="3">D10/$D$5</f>
        <v>1.6949152542372881E-2</v>
      </c>
      <c r="F10" s="24">
        <f t="shared" ref="F10:F22" si="4">D10/B10</f>
        <v>1</v>
      </c>
      <c r="G10" s="19">
        <v>1</v>
      </c>
      <c r="H10" s="24">
        <f t="shared" ref="H10:H24" si="5">G10/$G$5</f>
        <v>1.6129032258064516E-2</v>
      </c>
      <c r="I10" s="24">
        <f t="shared" si="0"/>
        <v>1</v>
      </c>
      <c r="J10" s="19">
        <v>1</v>
      </c>
      <c r="K10" s="24">
        <f t="shared" ref="K10:K28" si="6">J10/$J$5</f>
        <v>1.5151515151515152E-2</v>
      </c>
      <c r="L10" s="4">
        <f t="shared" si="1"/>
        <v>1</v>
      </c>
    </row>
    <row r="11" spans="1:12" ht="14.95" thickBot="1" x14ac:dyDescent="0.3">
      <c r="A11" s="9" t="s">
        <v>6</v>
      </c>
      <c r="B11" s="19">
        <v>17.2</v>
      </c>
      <c r="C11" s="24">
        <f t="shared" si="2"/>
        <v>0.38053097345132741</v>
      </c>
      <c r="D11" s="19">
        <v>17</v>
      </c>
      <c r="E11" s="24">
        <f t="shared" si="3"/>
        <v>0.28813559322033899</v>
      </c>
      <c r="F11" s="24">
        <f t="shared" si="4"/>
        <v>0.9883720930232559</v>
      </c>
      <c r="G11" s="19">
        <v>19</v>
      </c>
      <c r="H11" s="24">
        <f t="shared" si="5"/>
        <v>0.30645161290322581</v>
      </c>
      <c r="I11" s="24">
        <f t="shared" si="0"/>
        <v>1.1176470588235294</v>
      </c>
      <c r="J11" s="19">
        <v>20</v>
      </c>
      <c r="K11" s="24">
        <f t="shared" si="6"/>
        <v>0.30303030303030304</v>
      </c>
      <c r="L11" s="4">
        <f t="shared" si="1"/>
        <v>1.0526315789473684</v>
      </c>
    </row>
    <row r="12" spans="1:12" ht="12.9" customHeight="1" thickBot="1" x14ac:dyDescent="0.3">
      <c r="A12" s="9" t="s">
        <v>7</v>
      </c>
      <c r="B12" s="19">
        <v>0.5</v>
      </c>
      <c r="C12" s="24">
        <f t="shared" si="2"/>
        <v>1.1061946902654867E-2</v>
      </c>
      <c r="D12" s="19">
        <v>0</v>
      </c>
      <c r="E12" s="24">
        <f t="shared" si="3"/>
        <v>0</v>
      </c>
      <c r="F12" s="24">
        <f t="shared" si="4"/>
        <v>0</v>
      </c>
      <c r="G12" s="19">
        <v>0</v>
      </c>
      <c r="H12" s="24">
        <f t="shared" si="5"/>
        <v>0</v>
      </c>
      <c r="I12" s="24" t="s">
        <v>56</v>
      </c>
      <c r="J12" s="19">
        <v>0</v>
      </c>
      <c r="K12" s="24">
        <f t="shared" si="6"/>
        <v>0</v>
      </c>
      <c r="L12" s="4" t="s">
        <v>56</v>
      </c>
    </row>
    <row r="13" spans="1:12" ht="29.25" hidden="1" customHeight="1" thickBot="1" x14ac:dyDescent="0.3">
      <c r="A13" s="10" t="s">
        <v>8</v>
      </c>
      <c r="B13" s="20">
        <f>B14+B15+B16+B17+B19</f>
        <v>0</v>
      </c>
      <c r="C13" s="24">
        <f t="shared" si="2"/>
        <v>0</v>
      </c>
      <c r="D13" s="20">
        <f>D14+D15+D16+D17+D19</f>
        <v>0</v>
      </c>
      <c r="E13" s="24">
        <f t="shared" si="3"/>
        <v>0</v>
      </c>
      <c r="F13" s="24"/>
      <c r="G13" s="20">
        <f>G14+G15+G16+G17+G19</f>
        <v>0</v>
      </c>
      <c r="H13" s="24">
        <f t="shared" si="5"/>
        <v>0</v>
      </c>
      <c r="I13" s="27" t="s">
        <v>56</v>
      </c>
      <c r="J13" s="20">
        <f>J14+J15+J16+J17+J19</f>
        <v>0</v>
      </c>
      <c r="K13" s="24">
        <f t="shared" si="6"/>
        <v>0</v>
      </c>
      <c r="L13" s="2" t="s">
        <v>56</v>
      </c>
    </row>
    <row r="14" spans="1:12" ht="20.25" hidden="1" customHeight="1" thickBot="1" x14ac:dyDescent="0.3">
      <c r="A14" s="9" t="s">
        <v>34</v>
      </c>
      <c r="B14" s="19">
        <v>0</v>
      </c>
      <c r="C14" s="24">
        <f t="shared" si="2"/>
        <v>0</v>
      </c>
      <c r="D14" s="19"/>
      <c r="E14" s="24">
        <f t="shared" si="3"/>
        <v>0</v>
      </c>
      <c r="F14" s="24" t="e">
        <f t="shared" si="4"/>
        <v>#DIV/0!</v>
      </c>
      <c r="G14" s="19"/>
      <c r="H14" s="24">
        <f t="shared" si="5"/>
        <v>0</v>
      </c>
      <c r="I14" s="24" t="e">
        <f t="shared" si="0"/>
        <v>#DIV/0!</v>
      </c>
      <c r="J14" s="19"/>
      <c r="K14" s="24">
        <f t="shared" si="6"/>
        <v>0</v>
      </c>
      <c r="L14" s="4" t="e">
        <f t="shared" si="1"/>
        <v>#DIV/0!</v>
      </c>
    </row>
    <row r="15" spans="1:12" ht="29.25" hidden="1" thickBot="1" x14ac:dyDescent="0.3">
      <c r="A15" s="9" t="s">
        <v>35</v>
      </c>
      <c r="B15" s="19">
        <v>0</v>
      </c>
      <c r="C15" s="24">
        <f t="shared" si="2"/>
        <v>0</v>
      </c>
      <c r="D15" s="19">
        <v>0</v>
      </c>
      <c r="E15" s="24">
        <f t="shared" si="3"/>
        <v>0</v>
      </c>
      <c r="F15" s="24" t="e">
        <f t="shared" si="4"/>
        <v>#DIV/0!</v>
      </c>
      <c r="G15" s="19">
        <v>0</v>
      </c>
      <c r="H15" s="24">
        <f t="shared" si="5"/>
        <v>0</v>
      </c>
      <c r="I15" s="24" t="e">
        <f t="shared" si="0"/>
        <v>#DIV/0!</v>
      </c>
      <c r="J15" s="19">
        <v>0</v>
      </c>
      <c r="K15" s="24">
        <f t="shared" si="6"/>
        <v>0</v>
      </c>
      <c r="L15" s="4" t="e">
        <f t="shared" si="1"/>
        <v>#DIV/0!</v>
      </c>
    </row>
    <row r="16" spans="1:12" ht="29.25" hidden="1" thickBot="1" x14ac:dyDescent="0.3">
      <c r="A16" s="9" t="s">
        <v>9</v>
      </c>
      <c r="B16" s="19">
        <v>0</v>
      </c>
      <c r="C16" s="24">
        <f t="shared" si="2"/>
        <v>0</v>
      </c>
      <c r="D16" s="19">
        <v>0</v>
      </c>
      <c r="E16" s="24">
        <f t="shared" si="3"/>
        <v>0</v>
      </c>
      <c r="F16" s="24" t="s">
        <v>56</v>
      </c>
      <c r="G16" s="19">
        <v>0</v>
      </c>
      <c r="H16" s="24">
        <f t="shared" si="5"/>
        <v>0</v>
      </c>
      <c r="I16" s="24" t="e">
        <f t="shared" si="0"/>
        <v>#DIV/0!</v>
      </c>
      <c r="J16" s="19">
        <v>0</v>
      </c>
      <c r="K16" s="24">
        <f t="shared" si="6"/>
        <v>0</v>
      </c>
      <c r="L16" s="4" t="e">
        <f t="shared" si="1"/>
        <v>#DIV/0!</v>
      </c>
    </row>
    <row r="17" spans="1:12" ht="14.95" hidden="1" thickBot="1" x14ac:dyDescent="0.3">
      <c r="A17" s="9" t="s">
        <v>10</v>
      </c>
      <c r="B17" s="19">
        <v>0</v>
      </c>
      <c r="C17" s="24">
        <f t="shared" si="2"/>
        <v>0</v>
      </c>
      <c r="D17" s="19">
        <v>0</v>
      </c>
      <c r="E17" s="24">
        <f t="shared" si="3"/>
        <v>0</v>
      </c>
      <c r="F17" s="24" t="s">
        <v>56</v>
      </c>
      <c r="G17" s="19">
        <v>0</v>
      </c>
      <c r="H17" s="24">
        <f t="shared" si="5"/>
        <v>0</v>
      </c>
      <c r="I17" s="24" t="s">
        <v>56</v>
      </c>
      <c r="J17" s="19">
        <v>0</v>
      </c>
      <c r="K17" s="24">
        <f t="shared" si="6"/>
        <v>0</v>
      </c>
      <c r="L17" s="4" t="s">
        <v>56</v>
      </c>
    </row>
    <row r="18" spans="1:12" ht="30.75" hidden="1" customHeight="1" thickBot="1" x14ac:dyDescent="0.3">
      <c r="A18" s="9" t="s">
        <v>36</v>
      </c>
      <c r="B18" s="18"/>
      <c r="C18" s="24">
        <f t="shared" si="2"/>
        <v>0</v>
      </c>
      <c r="D18" s="19"/>
      <c r="E18" s="24">
        <f t="shared" si="3"/>
        <v>0</v>
      </c>
      <c r="F18" s="24" t="e">
        <f t="shared" si="4"/>
        <v>#DIV/0!</v>
      </c>
      <c r="G18" s="19"/>
      <c r="H18" s="24">
        <f t="shared" si="5"/>
        <v>0</v>
      </c>
      <c r="I18" s="24" t="e">
        <f t="shared" si="0"/>
        <v>#DIV/0!</v>
      </c>
      <c r="J18" s="19"/>
      <c r="K18" s="24">
        <f t="shared" si="6"/>
        <v>0</v>
      </c>
      <c r="L18" s="4" t="e">
        <f t="shared" si="1"/>
        <v>#DIV/0!</v>
      </c>
    </row>
    <row r="19" spans="1:12" ht="29.25" hidden="1" thickBot="1" x14ac:dyDescent="0.3">
      <c r="A19" s="9" t="s">
        <v>37</v>
      </c>
      <c r="B19" s="19">
        <v>0</v>
      </c>
      <c r="C19" s="24">
        <f t="shared" si="2"/>
        <v>0</v>
      </c>
      <c r="D19" s="19">
        <v>0</v>
      </c>
      <c r="E19" s="24">
        <f t="shared" si="3"/>
        <v>0</v>
      </c>
      <c r="F19" s="24" t="e">
        <f t="shared" si="4"/>
        <v>#DIV/0!</v>
      </c>
      <c r="G19" s="19">
        <v>0</v>
      </c>
      <c r="H19" s="24">
        <f t="shared" si="5"/>
        <v>0</v>
      </c>
      <c r="I19" s="24" t="s">
        <v>56</v>
      </c>
      <c r="J19" s="19">
        <v>0</v>
      </c>
      <c r="K19" s="24">
        <f t="shared" si="6"/>
        <v>0</v>
      </c>
      <c r="L19" s="4" t="s">
        <v>56</v>
      </c>
    </row>
    <row r="20" spans="1:12" ht="32.6" hidden="1" customHeight="1" thickBot="1" x14ac:dyDescent="0.3">
      <c r="A20" s="10" t="s">
        <v>11</v>
      </c>
      <c r="B20" s="20">
        <f>B21+B22+B23</f>
        <v>0</v>
      </c>
      <c r="C20" s="24">
        <f t="shared" si="2"/>
        <v>0</v>
      </c>
      <c r="D20" s="20">
        <f>D21+D22+D23</f>
        <v>0</v>
      </c>
      <c r="E20" s="24">
        <f t="shared" si="3"/>
        <v>0</v>
      </c>
      <c r="F20" s="24" t="s">
        <v>56</v>
      </c>
      <c r="G20" s="20">
        <f>G21+G22+G23</f>
        <v>0</v>
      </c>
      <c r="H20" s="24">
        <f t="shared" si="5"/>
        <v>0</v>
      </c>
      <c r="I20" s="27" t="s">
        <v>56</v>
      </c>
      <c r="J20" s="20">
        <f>J21+J22+J23</f>
        <v>0</v>
      </c>
      <c r="K20" s="24">
        <f t="shared" si="6"/>
        <v>0</v>
      </c>
      <c r="L20" s="2" t="s">
        <v>56</v>
      </c>
    </row>
    <row r="21" spans="1:12" ht="14.95" hidden="1" thickBot="1" x14ac:dyDescent="0.3">
      <c r="A21" s="9" t="s">
        <v>12</v>
      </c>
      <c r="B21" s="19">
        <v>0</v>
      </c>
      <c r="C21" s="24">
        <f t="shared" si="2"/>
        <v>0</v>
      </c>
      <c r="D21" s="19"/>
      <c r="E21" s="24">
        <f t="shared" si="3"/>
        <v>0</v>
      </c>
      <c r="F21" s="24" t="e">
        <f t="shared" si="4"/>
        <v>#DIV/0!</v>
      </c>
      <c r="G21" s="19"/>
      <c r="H21" s="24">
        <f t="shared" si="5"/>
        <v>0</v>
      </c>
      <c r="I21" s="27" t="e">
        <f t="shared" si="0"/>
        <v>#DIV/0!</v>
      </c>
      <c r="J21" s="19"/>
      <c r="K21" s="24">
        <f t="shared" si="6"/>
        <v>0</v>
      </c>
      <c r="L21" s="4" t="e">
        <f t="shared" si="1"/>
        <v>#DIV/0!</v>
      </c>
    </row>
    <row r="22" spans="1:12" ht="29.25" hidden="1" thickBot="1" x14ac:dyDescent="0.3">
      <c r="A22" s="9" t="s">
        <v>38</v>
      </c>
      <c r="B22" s="19">
        <v>0</v>
      </c>
      <c r="C22" s="24">
        <f t="shared" si="2"/>
        <v>0</v>
      </c>
      <c r="D22" s="19"/>
      <c r="E22" s="24">
        <f t="shared" si="3"/>
        <v>0</v>
      </c>
      <c r="F22" s="24" t="e">
        <f t="shared" si="4"/>
        <v>#DIV/0!</v>
      </c>
      <c r="G22" s="19"/>
      <c r="H22" s="24">
        <f t="shared" si="5"/>
        <v>0</v>
      </c>
      <c r="I22" s="24" t="e">
        <f t="shared" si="0"/>
        <v>#DIV/0!</v>
      </c>
      <c r="J22" s="19"/>
      <c r="K22" s="24">
        <f t="shared" si="6"/>
        <v>0</v>
      </c>
      <c r="L22" s="4" t="e">
        <f t="shared" si="1"/>
        <v>#DIV/0!</v>
      </c>
    </row>
    <row r="23" spans="1:12" ht="29.25" hidden="1" thickBot="1" x14ac:dyDescent="0.3">
      <c r="A23" s="9" t="s">
        <v>13</v>
      </c>
      <c r="B23" s="19">
        <v>0</v>
      </c>
      <c r="C23" s="24">
        <f t="shared" si="2"/>
        <v>0</v>
      </c>
      <c r="D23" s="19">
        <v>0</v>
      </c>
      <c r="E23" s="24">
        <f t="shared" si="3"/>
        <v>0</v>
      </c>
      <c r="F23" s="24" t="s">
        <v>56</v>
      </c>
      <c r="G23" s="19">
        <v>0</v>
      </c>
      <c r="H23" s="24">
        <f t="shared" si="5"/>
        <v>0</v>
      </c>
      <c r="I23" s="24" t="s">
        <v>56</v>
      </c>
      <c r="J23" s="19">
        <v>0</v>
      </c>
      <c r="K23" s="24">
        <f t="shared" si="6"/>
        <v>0</v>
      </c>
      <c r="L23" s="4" t="s">
        <v>56</v>
      </c>
    </row>
    <row r="24" spans="1:12" ht="14.95" hidden="1" customHeight="1" thickBot="1" x14ac:dyDescent="0.3">
      <c r="A24" s="9" t="s">
        <v>57</v>
      </c>
      <c r="B24" s="19">
        <v>0</v>
      </c>
      <c r="C24" s="24">
        <f t="shared" si="2"/>
        <v>0</v>
      </c>
      <c r="D24" s="19">
        <v>0</v>
      </c>
      <c r="E24" s="24">
        <f t="shared" si="3"/>
        <v>0</v>
      </c>
      <c r="F24" s="24" t="s">
        <v>56</v>
      </c>
      <c r="G24" s="19">
        <v>0</v>
      </c>
      <c r="H24" s="24">
        <f t="shared" si="5"/>
        <v>0</v>
      </c>
      <c r="I24" s="24" t="s">
        <v>56</v>
      </c>
      <c r="J24" s="19">
        <v>0</v>
      </c>
      <c r="K24" s="24">
        <f t="shared" si="6"/>
        <v>0</v>
      </c>
      <c r="L24" s="4" t="s">
        <v>56</v>
      </c>
    </row>
    <row r="25" spans="1:12" ht="43.5" hidden="1" thickBot="1" x14ac:dyDescent="0.3">
      <c r="A25" s="8" t="s">
        <v>39</v>
      </c>
      <c r="B25" s="21"/>
      <c r="C25" s="23">
        <f>B25/B28</f>
        <v>0</v>
      </c>
      <c r="D25" s="21"/>
      <c r="E25" s="23">
        <f>D25/D28</f>
        <v>0</v>
      </c>
      <c r="F25" s="23" t="e">
        <f>D25/B25</f>
        <v>#DIV/0!</v>
      </c>
      <c r="G25" s="21"/>
      <c r="H25" s="23"/>
      <c r="I25" s="23" t="e">
        <f t="shared" si="0"/>
        <v>#DIV/0!</v>
      </c>
      <c r="J25" s="21"/>
      <c r="K25" s="24">
        <f t="shared" si="6"/>
        <v>0</v>
      </c>
      <c r="L25" s="3" t="e">
        <f t="shared" si="1"/>
        <v>#DIV/0!</v>
      </c>
    </row>
    <row r="26" spans="1:12" ht="14.95" thickBot="1" x14ac:dyDescent="0.3">
      <c r="A26" s="11" t="s">
        <v>16</v>
      </c>
      <c r="B26" s="22">
        <v>1553.9</v>
      </c>
      <c r="C26" s="25">
        <f>B26/$B$28</f>
        <v>0.97173410043149266</v>
      </c>
      <c r="D26" s="22">
        <v>1550.164</v>
      </c>
      <c r="E26" s="25">
        <f>D26/D28</f>
        <v>0.9633349987944051</v>
      </c>
      <c r="F26" s="23">
        <f t="shared" ref="F26:F28" si="7">D26/B26</f>
        <v>0.9975957268807516</v>
      </c>
      <c r="G26" s="22">
        <v>1553.462</v>
      </c>
      <c r="H26" s="25">
        <f>G26/G28</f>
        <v>0.96162088616135821</v>
      </c>
      <c r="I26" s="23">
        <f t="shared" si="0"/>
        <v>1.0021275168304773</v>
      </c>
      <c r="J26" s="22">
        <v>1564.4970000000001</v>
      </c>
      <c r="K26" s="28">
        <f t="shared" si="6"/>
        <v>23.704499999999999</v>
      </c>
      <c r="L26" s="3">
        <f t="shared" si="1"/>
        <v>1.0071034888526402</v>
      </c>
    </row>
    <row r="27" spans="1:12" ht="14.95" thickBot="1" x14ac:dyDescent="0.3">
      <c r="A27" s="11" t="s">
        <v>64</v>
      </c>
      <c r="B27" s="22">
        <v>0</v>
      </c>
      <c r="C27" s="25">
        <v>0</v>
      </c>
      <c r="D27" s="22">
        <v>0</v>
      </c>
      <c r="E27" s="25">
        <v>0</v>
      </c>
      <c r="F27" s="23" t="s">
        <v>56</v>
      </c>
      <c r="G27" s="22">
        <v>0</v>
      </c>
      <c r="H27" s="25"/>
      <c r="I27" s="23" t="s">
        <v>56</v>
      </c>
      <c r="J27" s="22"/>
      <c r="K27" s="28"/>
      <c r="L27" s="3"/>
    </row>
    <row r="28" spans="1:12" ht="14.95" thickBot="1" x14ac:dyDescent="0.3">
      <c r="A28" s="11" t="s">
        <v>17</v>
      </c>
      <c r="B28" s="22">
        <f>B5+B26</f>
        <v>1599.1000000000001</v>
      </c>
      <c r="C28" s="25">
        <f>B28/$B$28</f>
        <v>1</v>
      </c>
      <c r="D28" s="22">
        <f>D5+D26+D27</f>
        <v>1609.164</v>
      </c>
      <c r="E28" s="25">
        <v>1</v>
      </c>
      <c r="F28" s="23">
        <f t="shared" si="7"/>
        <v>1.0062935401163153</v>
      </c>
      <c r="G28" s="22">
        <f>G5+G26</f>
        <v>1615.462</v>
      </c>
      <c r="H28" s="25">
        <v>1</v>
      </c>
      <c r="I28" s="23">
        <f t="shared" si="0"/>
        <v>1.0039138335185227</v>
      </c>
      <c r="J28" s="22">
        <f>J5+J26</f>
        <v>1630.4970000000001</v>
      </c>
      <c r="K28" s="28">
        <f t="shared" si="6"/>
        <v>24.704499999999999</v>
      </c>
      <c r="L28" s="3">
        <v>1</v>
      </c>
    </row>
    <row r="29" spans="1:12" x14ac:dyDescent="0.25">
      <c r="C29" s="26"/>
    </row>
  </sheetData>
  <mergeCells count="21">
    <mergeCell ref="A1:F1"/>
    <mergeCell ref="G3:H3"/>
    <mergeCell ref="B3:C3"/>
    <mergeCell ref="D3:E3"/>
    <mergeCell ref="F3:F4"/>
    <mergeCell ref="A2:L2"/>
    <mergeCell ref="L3:L4"/>
    <mergeCell ref="A3:A4"/>
    <mergeCell ref="J5:J6"/>
    <mergeCell ref="K5:K6"/>
    <mergeCell ref="L5:L6"/>
    <mergeCell ref="I3:I4"/>
    <mergeCell ref="G5:G6"/>
    <mergeCell ref="H5:H6"/>
    <mergeCell ref="I5:I6"/>
    <mergeCell ref="J3:K3"/>
    <mergeCell ref="B5:B6"/>
    <mergeCell ref="C5:C6"/>
    <mergeCell ref="D5:D6"/>
    <mergeCell ref="E5:E6"/>
    <mergeCell ref="F5:F6"/>
  </mergeCells>
  <printOptions horizontalCentered="1"/>
  <pageMargins left="0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workbookViewId="0">
      <selection activeCell="G5" sqref="G5"/>
    </sheetView>
  </sheetViews>
  <sheetFormatPr defaultRowHeight="14.3" x14ac:dyDescent="0.25"/>
  <cols>
    <col min="1" max="1" width="39.25" customWidth="1"/>
    <col min="2" max="2" width="17.25" customWidth="1"/>
    <col min="3" max="3" width="16.625" customWidth="1"/>
    <col min="4" max="4" width="10.375" customWidth="1"/>
    <col min="5" max="5" width="16.25" customWidth="1"/>
    <col min="7" max="7" width="16.25" customWidth="1"/>
  </cols>
  <sheetData>
    <row r="1" spans="1:8" ht="35.35" customHeight="1" thickBot="1" x14ac:dyDescent="0.3">
      <c r="A1" s="57" t="s">
        <v>66</v>
      </c>
      <c r="B1" s="57"/>
      <c r="C1" s="57"/>
      <c r="D1" s="57"/>
      <c r="E1" s="57"/>
      <c r="F1" s="49"/>
      <c r="G1" s="49"/>
      <c r="H1" s="49"/>
    </row>
    <row r="2" spans="1:8" ht="15.8" customHeight="1" x14ac:dyDescent="0.25">
      <c r="A2" s="58" t="s">
        <v>18</v>
      </c>
      <c r="B2" s="61" t="s">
        <v>59</v>
      </c>
      <c r="C2" s="64" t="s">
        <v>49</v>
      </c>
      <c r="D2" s="54" t="s">
        <v>44</v>
      </c>
      <c r="E2" s="51" t="s">
        <v>50</v>
      </c>
      <c r="F2" s="54" t="s">
        <v>51</v>
      </c>
      <c r="G2" s="51" t="s">
        <v>60</v>
      </c>
      <c r="H2" s="54" t="s">
        <v>61</v>
      </c>
    </row>
    <row r="3" spans="1:8" x14ac:dyDescent="0.25">
      <c r="A3" s="59"/>
      <c r="B3" s="62"/>
      <c r="C3" s="65"/>
      <c r="D3" s="55"/>
      <c r="E3" s="52"/>
      <c r="F3" s="55"/>
      <c r="G3" s="52"/>
      <c r="H3" s="55"/>
    </row>
    <row r="4" spans="1:8" ht="14.95" thickBot="1" x14ac:dyDescent="0.3">
      <c r="A4" s="60"/>
      <c r="B4" s="63"/>
      <c r="C4" s="66"/>
      <c r="D4" s="56"/>
      <c r="E4" s="53"/>
      <c r="F4" s="56"/>
      <c r="G4" s="53"/>
      <c r="H4" s="56"/>
    </row>
    <row r="5" spans="1:8" ht="14.95" thickBot="1" x14ac:dyDescent="0.3">
      <c r="A5" s="13" t="s">
        <v>33</v>
      </c>
      <c r="B5" s="30">
        <f>B6+B12+B13+B14+B17</f>
        <v>1599.1</v>
      </c>
      <c r="C5" s="30">
        <f>C6+C12+C13+C14+C17</f>
        <v>1609.164</v>
      </c>
      <c r="D5" s="30">
        <f>C5/B5*100</f>
        <v>100.62935401163156</v>
      </c>
      <c r="E5" s="30">
        <f>E6+E12+E13+E14+E17</f>
        <v>1615.433</v>
      </c>
      <c r="F5" s="30">
        <f>E5/C5*100</f>
        <v>100.3895811738269</v>
      </c>
      <c r="G5" s="30">
        <f>G6+G12+G13+G14+G17</f>
        <v>1630.492</v>
      </c>
      <c r="H5" s="12">
        <f>G5/E5*100</f>
        <v>100.93219588803746</v>
      </c>
    </row>
    <row r="6" spans="1:8" ht="14.95" thickBot="1" x14ac:dyDescent="0.3">
      <c r="A6" s="14" t="s">
        <v>19</v>
      </c>
      <c r="B6" s="32">
        <f>B8+B9+B10+B11</f>
        <v>1039.2</v>
      </c>
      <c r="C6" s="32">
        <f>C8+C9+C10+C11</f>
        <v>1087.4979999999998</v>
      </c>
      <c r="D6" s="30">
        <f t="shared" ref="D6:D28" si="0">C6/B6*100</f>
        <v>104.64761354888374</v>
      </c>
      <c r="E6" s="34">
        <f>E8+E9+E10+E11</f>
        <v>1090</v>
      </c>
      <c r="F6" s="30">
        <f t="shared" ref="F6:F28" si="1">E6/C6*100</f>
        <v>100.23006938863337</v>
      </c>
      <c r="G6" s="34">
        <f>G8+G9+G10+G11</f>
        <v>1093.6999999999998</v>
      </c>
      <c r="H6" s="12">
        <f t="shared" ref="H6:H28" si="2">G6/E6*100</f>
        <v>100.3394495412844</v>
      </c>
    </row>
    <row r="7" spans="1:8" ht="14.95" thickBot="1" x14ac:dyDescent="0.3">
      <c r="A7" s="15" t="s">
        <v>20</v>
      </c>
      <c r="B7" s="31"/>
      <c r="C7" s="33"/>
      <c r="D7" s="34"/>
      <c r="E7" s="30"/>
      <c r="F7" s="30"/>
      <c r="G7" s="30"/>
      <c r="H7" s="12"/>
    </row>
    <row r="8" spans="1:8" ht="29.25" customHeight="1" thickBot="1" x14ac:dyDescent="0.3">
      <c r="A8" s="16" t="s">
        <v>32</v>
      </c>
      <c r="B8" s="29">
        <v>1018.2</v>
      </c>
      <c r="C8" s="31">
        <v>1056.0999999999999</v>
      </c>
      <c r="D8" s="30">
        <f t="shared" si="0"/>
        <v>103.72225495973284</v>
      </c>
      <c r="E8" s="29">
        <v>1056.0999999999999</v>
      </c>
      <c r="F8" s="30">
        <f t="shared" si="1"/>
        <v>100</v>
      </c>
      <c r="G8" s="29">
        <v>1056.0999999999999</v>
      </c>
      <c r="H8" s="12">
        <f t="shared" si="2"/>
        <v>100</v>
      </c>
    </row>
    <row r="9" spans="1:8" ht="27.85" hidden="1" thickBot="1" x14ac:dyDescent="0.3">
      <c r="A9" s="16" t="s">
        <v>21</v>
      </c>
      <c r="B9" s="29">
        <v>0</v>
      </c>
      <c r="C9" s="36"/>
      <c r="D9" s="30" t="e">
        <f t="shared" si="0"/>
        <v>#DIV/0!</v>
      </c>
      <c r="E9" s="36"/>
      <c r="F9" s="30" t="e">
        <f t="shared" si="1"/>
        <v>#DIV/0!</v>
      </c>
      <c r="G9" s="36"/>
      <c r="H9" s="12" t="e">
        <f t="shared" si="2"/>
        <v>#DIV/0!</v>
      </c>
    </row>
    <row r="10" spans="1:8" ht="14.95" thickBot="1" x14ac:dyDescent="0.3">
      <c r="A10" s="16" t="s">
        <v>22</v>
      </c>
      <c r="B10" s="29">
        <v>5</v>
      </c>
      <c r="C10" s="29">
        <v>5</v>
      </c>
      <c r="D10" s="30">
        <f t="shared" si="0"/>
        <v>100</v>
      </c>
      <c r="E10" s="29">
        <v>5</v>
      </c>
      <c r="F10" s="30">
        <f t="shared" si="1"/>
        <v>100</v>
      </c>
      <c r="G10" s="29">
        <v>5</v>
      </c>
      <c r="H10" s="12">
        <f t="shared" si="2"/>
        <v>100</v>
      </c>
    </row>
    <row r="11" spans="1:8" ht="14.95" thickBot="1" x14ac:dyDescent="0.3">
      <c r="A11" s="16" t="s">
        <v>23</v>
      </c>
      <c r="B11" s="29">
        <v>16</v>
      </c>
      <c r="C11" s="29">
        <v>26.398</v>
      </c>
      <c r="D11" s="30">
        <f t="shared" si="0"/>
        <v>164.98750000000001</v>
      </c>
      <c r="E11" s="29">
        <v>28.9</v>
      </c>
      <c r="F11" s="30">
        <f t="shared" si="1"/>
        <v>109.47799075687553</v>
      </c>
      <c r="G11" s="29">
        <v>32.6</v>
      </c>
      <c r="H11" s="12">
        <f t="shared" si="2"/>
        <v>112.80276816608999</v>
      </c>
    </row>
    <row r="12" spans="1:8" ht="14.95" thickBot="1" x14ac:dyDescent="0.3">
      <c r="A12" s="13" t="s">
        <v>24</v>
      </c>
      <c r="B12" s="30">
        <v>110.8</v>
      </c>
      <c r="C12" s="30">
        <v>111.4</v>
      </c>
      <c r="D12" s="30">
        <f t="shared" si="0"/>
        <v>100.54151624548737</v>
      </c>
      <c r="E12" s="30">
        <v>114.1</v>
      </c>
      <c r="F12" s="30">
        <f t="shared" si="1"/>
        <v>102.42369838420106</v>
      </c>
      <c r="G12" s="30">
        <v>118.9</v>
      </c>
      <c r="H12" s="12">
        <f t="shared" si="2"/>
        <v>104.2068361086766</v>
      </c>
    </row>
    <row r="13" spans="1:8" ht="14.95" hidden="1" thickBot="1" x14ac:dyDescent="0.3">
      <c r="A13" s="13" t="s">
        <v>25</v>
      </c>
      <c r="B13" s="30">
        <v>0</v>
      </c>
      <c r="C13" s="35">
        <v>0</v>
      </c>
      <c r="D13" s="30" t="s">
        <v>56</v>
      </c>
      <c r="E13" s="35">
        <v>0</v>
      </c>
      <c r="F13" s="30" t="s">
        <v>56</v>
      </c>
      <c r="G13" s="35">
        <v>0</v>
      </c>
      <c r="H13" s="12" t="s">
        <v>56</v>
      </c>
    </row>
    <row r="14" spans="1:8" ht="14.95" thickBot="1" x14ac:dyDescent="0.3">
      <c r="A14" s="13" t="s">
        <v>26</v>
      </c>
      <c r="B14" s="30">
        <f>B15+B16</f>
        <v>236.1</v>
      </c>
      <c r="C14" s="30">
        <f>C15+C16</f>
        <v>250.26599999999999</v>
      </c>
      <c r="D14" s="30">
        <f t="shared" si="0"/>
        <v>106</v>
      </c>
      <c r="E14" s="30">
        <f>E15+E16</f>
        <v>251.333</v>
      </c>
      <c r="F14" s="30">
        <f t="shared" si="1"/>
        <v>100.42634636746502</v>
      </c>
      <c r="G14" s="30">
        <f>G15+G16</f>
        <v>257.892</v>
      </c>
      <c r="H14" s="12">
        <f t="shared" si="2"/>
        <v>102.60968515873363</v>
      </c>
    </row>
    <row r="15" spans="1:8" ht="14.95" thickBot="1" x14ac:dyDescent="0.3">
      <c r="A15" s="16" t="s">
        <v>27</v>
      </c>
      <c r="B15" s="29">
        <v>236.1</v>
      </c>
      <c r="C15" s="29">
        <v>250.26599999999999</v>
      </c>
      <c r="D15" s="30">
        <f t="shared" si="0"/>
        <v>106</v>
      </c>
      <c r="E15" s="29">
        <v>251.333</v>
      </c>
      <c r="F15" s="30">
        <f t="shared" si="1"/>
        <v>100.42634636746502</v>
      </c>
      <c r="G15" s="29">
        <v>257.892</v>
      </c>
      <c r="H15" s="12">
        <f>G15/E15*100</f>
        <v>102.60968515873363</v>
      </c>
    </row>
    <row r="16" spans="1:8" ht="27.85" thickBot="1" x14ac:dyDescent="0.3">
      <c r="A16" s="16" t="s">
        <v>28</v>
      </c>
      <c r="B16" s="29">
        <v>0</v>
      </c>
      <c r="C16" s="29">
        <v>0</v>
      </c>
      <c r="D16" s="30" t="s">
        <v>56</v>
      </c>
      <c r="E16" s="29">
        <v>0</v>
      </c>
      <c r="F16" s="30" t="s">
        <v>56</v>
      </c>
      <c r="G16" s="29">
        <v>0</v>
      </c>
      <c r="H16" s="12" t="s">
        <v>56</v>
      </c>
    </row>
    <row r="17" spans="1:8" ht="14.95" customHeight="1" thickBot="1" x14ac:dyDescent="0.3">
      <c r="A17" s="13" t="s">
        <v>58</v>
      </c>
      <c r="B17" s="30">
        <f>B18+B22+B26</f>
        <v>213</v>
      </c>
      <c r="C17" s="30">
        <f>C18+C22+C26</f>
        <v>160</v>
      </c>
      <c r="D17" s="30">
        <f t="shared" si="0"/>
        <v>75.117370892018769</v>
      </c>
      <c r="E17" s="30">
        <f>E18+E22+E26</f>
        <v>160</v>
      </c>
      <c r="F17" s="30">
        <f t="shared" si="1"/>
        <v>100</v>
      </c>
      <c r="G17" s="30">
        <f>G18+G22+G26</f>
        <v>160</v>
      </c>
      <c r="H17" s="12">
        <f t="shared" si="2"/>
        <v>100</v>
      </c>
    </row>
    <row r="18" spans="1:8" ht="14.95" hidden="1" thickBot="1" x14ac:dyDescent="0.3">
      <c r="A18" s="16" t="s">
        <v>43</v>
      </c>
      <c r="B18" s="29">
        <v>0</v>
      </c>
      <c r="C18" s="36">
        <v>0</v>
      </c>
      <c r="D18" s="30" t="e">
        <f t="shared" si="0"/>
        <v>#DIV/0!</v>
      </c>
      <c r="E18" s="36">
        <v>0</v>
      </c>
      <c r="F18" s="30" t="e">
        <f t="shared" si="1"/>
        <v>#DIV/0!</v>
      </c>
      <c r="G18" s="36">
        <f>G20+G21</f>
        <v>0</v>
      </c>
      <c r="H18" s="12" t="e">
        <f t="shared" si="2"/>
        <v>#DIV/0!</v>
      </c>
    </row>
    <row r="19" spans="1:8" ht="14.95" hidden="1" thickBot="1" x14ac:dyDescent="0.3">
      <c r="A19" s="16" t="s">
        <v>20</v>
      </c>
      <c r="B19" s="29"/>
      <c r="C19" s="36"/>
      <c r="D19" s="30"/>
      <c r="E19" s="36"/>
      <c r="F19" s="30"/>
      <c r="G19" s="36"/>
      <c r="H19" s="12"/>
    </row>
    <row r="20" spans="1:8" ht="27.85" hidden="1" thickBot="1" x14ac:dyDescent="0.3">
      <c r="A20" s="16" t="s">
        <v>54</v>
      </c>
      <c r="B20" s="29">
        <v>0</v>
      </c>
      <c r="C20" s="36">
        <v>0</v>
      </c>
      <c r="D20" s="30" t="e">
        <f t="shared" si="0"/>
        <v>#DIV/0!</v>
      </c>
      <c r="E20" s="36">
        <v>0</v>
      </c>
      <c r="F20" s="30" t="e">
        <f t="shared" si="1"/>
        <v>#DIV/0!</v>
      </c>
      <c r="G20" s="36">
        <v>0</v>
      </c>
      <c r="H20" s="12" t="e">
        <f t="shared" si="2"/>
        <v>#DIV/0!</v>
      </c>
    </row>
    <row r="21" spans="1:8" ht="41.45" hidden="1" thickBot="1" x14ac:dyDescent="0.3">
      <c r="A21" s="16" t="s">
        <v>55</v>
      </c>
      <c r="B21" s="29">
        <v>0</v>
      </c>
      <c r="C21" s="36">
        <v>0</v>
      </c>
      <c r="D21" s="30" t="s">
        <v>56</v>
      </c>
      <c r="E21" s="36">
        <v>0</v>
      </c>
      <c r="F21" s="30" t="e">
        <f t="shared" si="1"/>
        <v>#DIV/0!</v>
      </c>
      <c r="G21" s="36">
        <v>0</v>
      </c>
      <c r="H21" s="12" t="s">
        <v>56</v>
      </c>
    </row>
    <row r="22" spans="1:8" ht="14.95" thickBot="1" x14ac:dyDescent="0.3">
      <c r="A22" s="16" t="s">
        <v>29</v>
      </c>
      <c r="B22" s="29">
        <f>B24+B25</f>
        <v>10</v>
      </c>
      <c r="C22" s="29">
        <f>C24+C25</f>
        <v>10</v>
      </c>
      <c r="D22" s="30">
        <f t="shared" si="0"/>
        <v>100</v>
      </c>
      <c r="E22" s="29">
        <f>E24+E25</f>
        <v>10</v>
      </c>
      <c r="F22" s="30">
        <f t="shared" si="1"/>
        <v>100</v>
      </c>
      <c r="G22" s="29">
        <f>G24+G25</f>
        <v>10</v>
      </c>
      <c r="H22" s="12">
        <f t="shared" si="2"/>
        <v>100</v>
      </c>
    </row>
    <row r="23" spans="1:8" ht="0.7" customHeight="1" thickBot="1" x14ac:dyDescent="0.3">
      <c r="A23" s="16" t="s">
        <v>20</v>
      </c>
      <c r="B23" s="29"/>
      <c r="C23" s="29"/>
      <c r="D23" s="30"/>
      <c r="E23" s="29"/>
      <c r="F23" s="30"/>
      <c r="G23" s="29"/>
      <c r="H23" s="12"/>
    </row>
    <row r="24" spans="1:8" ht="27.85" hidden="1" thickBot="1" x14ac:dyDescent="0.3">
      <c r="A24" s="16" t="s">
        <v>52</v>
      </c>
      <c r="B24" s="29">
        <v>0</v>
      </c>
      <c r="C24" s="29">
        <v>0</v>
      </c>
      <c r="D24" s="30" t="e">
        <f t="shared" si="0"/>
        <v>#DIV/0!</v>
      </c>
      <c r="E24" s="29">
        <v>0</v>
      </c>
      <c r="F24" s="30" t="s">
        <v>56</v>
      </c>
      <c r="G24" s="29">
        <v>0</v>
      </c>
      <c r="H24" s="12" t="s">
        <v>56</v>
      </c>
    </row>
    <row r="25" spans="1:8" ht="27.85" thickBot="1" x14ac:dyDescent="0.3">
      <c r="A25" s="16" t="s">
        <v>53</v>
      </c>
      <c r="B25" s="29">
        <v>10</v>
      </c>
      <c r="C25" s="29">
        <v>10</v>
      </c>
      <c r="D25" s="30">
        <f t="shared" si="0"/>
        <v>100</v>
      </c>
      <c r="E25" s="29">
        <v>10</v>
      </c>
      <c r="F25" s="30">
        <f t="shared" si="1"/>
        <v>100</v>
      </c>
      <c r="G25" s="29">
        <v>10</v>
      </c>
      <c r="H25" s="12">
        <f t="shared" si="2"/>
        <v>100</v>
      </c>
    </row>
    <row r="26" spans="1:8" ht="14.95" thickBot="1" x14ac:dyDescent="0.3">
      <c r="A26" s="16" t="s">
        <v>30</v>
      </c>
      <c r="B26" s="29">
        <v>203</v>
      </c>
      <c r="C26" s="29">
        <v>150</v>
      </c>
      <c r="D26" s="30">
        <f t="shared" si="0"/>
        <v>73.891625615763544</v>
      </c>
      <c r="E26" s="29">
        <v>150</v>
      </c>
      <c r="F26" s="30">
        <f t="shared" si="1"/>
        <v>100</v>
      </c>
      <c r="G26" s="29">
        <v>150</v>
      </c>
      <c r="H26" s="12">
        <f t="shared" si="2"/>
        <v>100</v>
      </c>
    </row>
    <row r="27" spans="1:8" ht="14.95" thickBot="1" x14ac:dyDescent="0.3">
      <c r="A27" s="16" t="s">
        <v>20</v>
      </c>
      <c r="B27" s="29"/>
      <c r="C27" s="29"/>
      <c r="D27" s="30"/>
      <c r="E27" s="29"/>
      <c r="F27" s="30"/>
      <c r="G27" s="29"/>
      <c r="H27" s="12"/>
    </row>
    <row r="28" spans="1:8" ht="14.95" thickBot="1" x14ac:dyDescent="0.3">
      <c r="A28" s="16" t="s">
        <v>31</v>
      </c>
      <c r="B28" s="29">
        <v>203</v>
      </c>
      <c r="C28" s="29">
        <v>150</v>
      </c>
      <c r="D28" s="30">
        <f t="shared" si="0"/>
        <v>73.891625615763544</v>
      </c>
      <c r="E28" s="29">
        <v>150</v>
      </c>
      <c r="F28" s="30">
        <f t="shared" si="1"/>
        <v>100</v>
      </c>
      <c r="G28" s="29">
        <v>150</v>
      </c>
      <c r="H28" s="12">
        <f t="shared" si="2"/>
        <v>100</v>
      </c>
    </row>
  </sheetData>
  <mergeCells count="9">
    <mergeCell ref="G2:G4"/>
    <mergeCell ref="H2:H4"/>
    <mergeCell ref="A1:H1"/>
    <mergeCell ref="F2:F4"/>
    <mergeCell ref="A2:A4"/>
    <mergeCell ref="B2:B4"/>
    <mergeCell ref="C2:C4"/>
    <mergeCell ref="D2:D4"/>
    <mergeCell ref="E2:E4"/>
  </mergeCells>
  <printOptions horizontalCentered="1"/>
  <pageMargins left="0" right="0" top="0.74803149606299213" bottom="0.74803149606299213" header="0.31496062992125984" footer="0.31496062992125984"/>
  <pageSetup paperSize="9" scale="9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Структура доходов</vt:lpstr>
      <vt:lpstr>Структура расходов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2021-11-11T15:16:16Z</dcterms:modified>
</cp:coreProperties>
</file>